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B50" i="1" l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31" i="1" s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AO37" i="1" l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C33" i="1" l="1"/>
  <c r="AC34" i="1"/>
  <c r="AP45" i="1" l="1"/>
  <c r="AP46" i="1"/>
  <c r="G16" i="1"/>
  <c r="AR58" i="1" l="1"/>
  <c r="AQ58" i="1"/>
  <c r="AP58" i="1"/>
  <c r="AL61" i="1"/>
  <c r="G50" i="1"/>
  <c r="T38" i="1"/>
  <c r="S38" i="1"/>
  <c r="AP44" i="1" l="1"/>
  <c r="AP43" i="1"/>
  <c r="J50" i="1"/>
  <c r="AR45" i="1"/>
  <c r="AQ45" i="1"/>
  <c r="AQ46" i="1"/>
  <c r="AE50" i="1"/>
  <c r="AI50" i="1"/>
  <c r="AK43" i="1" s="1"/>
  <c r="AO50" i="1" s="1"/>
  <c r="AP50" i="1" l="1"/>
  <c r="AR60" i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B1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AR46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X61" i="1"/>
  <c r="W61" i="1"/>
  <c r="Y58" i="1" s="1"/>
  <c r="Y61" i="1" s="1"/>
  <c r="V61" i="1"/>
  <c r="D61" i="1"/>
  <c r="C61" i="1"/>
  <c r="E57" i="1" s="1"/>
  <c r="B61" i="1"/>
  <c r="H61" i="1"/>
  <c r="G61" i="1"/>
  <c r="I59" i="1" s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G57" i="1" l="1"/>
  <c r="AG58" i="1"/>
  <c r="AG61" i="1" s="1"/>
  <c r="AC60" i="1"/>
  <c r="AC58" i="1"/>
  <c r="U59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AS57" i="1"/>
  <c r="AS59" i="1"/>
  <c r="I61" i="1"/>
  <c r="AS58" i="1"/>
  <c r="Q61" i="1"/>
  <c r="K50" i="1"/>
  <c r="M46" i="1" s="1"/>
  <c r="H50" i="1"/>
  <c r="F50" i="1"/>
  <c r="D50" i="1"/>
  <c r="C50" i="1"/>
  <c r="E43" i="1" l="1"/>
  <c r="E44" i="1"/>
  <c r="AS61" i="1"/>
  <c r="E50" i="1" l="1"/>
  <c r="AR44" i="1"/>
  <c r="AQ44" i="1"/>
  <c r="X50" i="1"/>
  <c r="W50" i="1"/>
  <c r="E34" i="1" l="1"/>
  <c r="E33" i="1"/>
  <c r="E25" i="1"/>
  <c r="E24" i="1"/>
  <c r="E29" i="1"/>
  <c r="E31" i="1"/>
  <c r="E32" i="1"/>
  <c r="I9" i="1"/>
  <c r="I6" i="1"/>
  <c r="E38" i="1" l="1"/>
  <c r="T50" i="1"/>
  <c r="S50" i="1"/>
  <c r="U43" i="1" s="1"/>
  <c r="R50" i="1"/>
  <c r="U37" i="1" l="1"/>
  <c r="U21" i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G22" i="1"/>
  <c r="AQ48" i="1"/>
  <c r="AQ50" i="1" s="1"/>
  <c r="U46" i="1" l="1"/>
  <c r="U44" i="1"/>
  <c r="AG43" i="1"/>
  <c r="AG50" i="1" s="1"/>
  <c r="M45" i="1"/>
  <c r="M43" i="1"/>
  <c r="I43" i="1"/>
  <c r="M44" i="1"/>
  <c r="I46" i="1"/>
  <c r="I45" i="1"/>
  <c r="AG38" i="1"/>
  <c r="AG45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5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8" i="1"/>
  <c r="AR50" i="1" s="1"/>
  <c r="AS43" i="1" s="1"/>
  <c r="E16" i="1" l="1"/>
  <c r="AS4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<sst xmlns="http://schemas.openxmlformats.org/spreadsheetml/2006/main" count="234" uniqueCount="60">
  <si>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</si>
  <si>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</si>
  <si>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</si>
  <si>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</si>
  <si>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</si>
  <si>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</si>
  <si>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</si>
  <si>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</si>
  <si>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</si>
  <si>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</si>
  <si>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</si>
  <si>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</si>
  <si>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</si>
  <si>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</si>
  <si>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</si>
  <si>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</si>
  <si>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</si>
  <si>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</si>
  <si>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</si>
  <si>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</si>
  <si>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</si>
  <si>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</si>
  <si>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</si>
  <si>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</si>
  <si>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</si>
  <si>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</si>
  <si>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</si>
  <si>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</si>
  <si>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</si>
  <si>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</si>
  <si>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</si>
  <si>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</si>
  <si>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</si>
  <si>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</si>
  <si>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</si>
  <si>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</si>
  <si>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</si>
  <si>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</si>
  <si>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</si>
  <si>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</si>
  <si>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</si>
  <si>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</si>
  <si>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</si>
  <si>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</si>
  <si>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</si>
  <si>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</si>
  <si>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</si>
  <si>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</si>
  <si>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</si>
  <si>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</si>
  <si>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</si>
  <si>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</si>
  <si>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</si>
  <si>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</si>
  <si>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</si>
  <si>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</si>
  <si>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</si>
  <si>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</si>
  <si>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</si>
  <si>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15.05.2020г.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</si>
</sst>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164" fontId="2" fillId="0" borderId="53" xfId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topLeftCell="A49" zoomScale="70" zoomScaleNormal="100" zoomScaleSheetLayoutView="70" workbookViewId="0">
      <selection activeCell="C17" sqref="C17:Q17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5" t="s">
        <v>23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6" t="s">
        <v>0</v>
      </c>
      <c r="B3" s="199" t="s">
        <v>1</v>
      </c>
      <c r="C3" s="200"/>
      <c r="D3" s="200"/>
      <c r="E3" s="200"/>
      <c r="F3" s="199" t="s">
        <v>2</v>
      </c>
      <c r="G3" s="200"/>
      <c r="H3" s="200"/>
      <c r="I3" s="201"/>
      <c r="J3" s="210" t="s">
        <v>42</v>
      </c>
      <c r="K3" s="210"/>
      <c r="L3" s="210"/>
      <c r="M3" s="210"/>
      <c r="N3" s="236" t="s">
        <v>43</v>
      </c>
      <c r="O3" s="210"/>
      <c r="P3" s="210"/>
      <c r="Q3" s="237"/>
      <c r="R3" s="2"/>
    </row>
    <row r="4" spans="1:20" ht="18" customHeight="1" x14ac:dyDescent="0.25">
      <c r="A4" s="197"/>
      <c r="B4" s="202" t="s">
        <v>4</v>
      </c>
      <c r="C4" s="204" t="s">
        <v>32</v>
      </c>
      <c r="D4" s="204" t="s">
        <v>38</v>
      </c>
      <c r="E4" s="206" t="s">
        <v>3</v>
      </c>
      <c r="F4" s="202" t="s">
        <v>4</v>
      </c>
      <c r="G4" s="204" t="s">
        <v>32</v>
      </c>
      <c r="H4" s="204" t="s">
        <v>38</v>
      </c>
      <c r="I4" s="208" t="s">
        <v>3</v>
      </c>
      <c r="J4" s="222" t="s">
        <v>4</v>
      </c>
      <c r="K4" s="224" t="s">
        <v>32</v>
      </c>
      <c r="L4" s="224" t="s">
        <v>38</v>
      </c>
      <c r="M4" s="226" t="s">
        <v>3</v>
      </c>
      <c r="N4" s="234" t="s">
        <v>4</v>
      </c>
      <c r="O4" s="224" t="s">
        <v>32</v>
      </c>
      <c r="P4" s="224" t="s">
        <v>38</v>
      </c>
      <c r="Q4" s="246" t="s">
        <v>3</v>
      </c>
      <c r="R4" s="2"/>
    </row>
    <row r="5" spans="1:20" ht="30" customHeight="1" thickBot="1" x14ac:dyDescent="0.3">
      <c r="A5" s="198"/>
      <c r="B5" s="203"/>
      <c r="C5" s="205"/>
      <c r="D5" s="205"/>
      <c r="E5" s="207"/>
      <c r="F5" s="203"/>
      <c r="G5" s="205"/>
      <c r="H5" s="205"/>
      <c r="I5" s="209"/>
      <c r="J5" s="223"/>
      <c r="K5" s="225"/>
      <c r="L5" s="225"/>
      <c r="M5" s="227"/>
      <c r="N5" s="235"/>
      <c r="O5" s="225"/>
      <c r="P5" s="225"/>
      <c r="Q5" s="247"/>
      <c r="R5" s="2"/>
    </row>
    <row r="6" spans="1:20" ht="16.5" customHeight="1" x14ac:dyDescent="0.25">
      <c r="A6" s="6" t="s">
        <v>24</v>
      </c>
      <c r="B6" s="7">
        <v>22</v>
      </c>
      <c r="C6" s="8">
        <v>1675.65</v>
      </c>
      <c r="D6" s="8">
        <v>552.28274999999996</v>
      </c>
      <c r="E6" s="18">
        <f>C6/C16</f>
        <v>0.10027405671961011</v>
      </c>
      <c r="F6" s="14">
        <v>20</v>
      </c>
      <c r="G6" s="8">
        <v>1527.15</v>
      </c>
      <c r="H6" s="8">
        <v>532.78274999999996</v>
      </c>
      <c r="I6" s="17">
        <f>G6/G16</f>
        <v>0.11656393921394707</v>
      </c>
      <c r="J6" s="25"/>
      <c r="K6" s="8"/>
      <c r="L6" s="8"/>
      <c r="M6" s="18"/>
      <c r="N6" s="14">
        <v>2</v>
      </c>
      <c r="O6" s="8">
        <v>148.5</v>
      </c>
      <c r="P6" s="8">
        <v>19.5</v>
      </c>
      <c r="Q6" s="17">
        <f>O6/O16</f>
        <v>4.1143598083844282E-2</v>
      </c>
      <c r="R6" s="2"/>
    </row>
    <row r="7" spans="1:20" x14ac:dyDescent="0.25">
      <c r="A7" s="6" t="s">
        <v>25</v>
      </c>
      <c r="B7" s="7">
        <v>25</v>
      </c>
      <c r="C7" s="8">
        <v>2550.2363</v>
      </c>
      <c r="D7" s="8">
        <v>1086.5822539999999</v>
      </c>
      <c r="E7" s="18">
        <f>C7/C16</f>
        <v>0.15261095061296132</v>
      </c>
      <c r="F7" s="14">
        <v>24</v>
      </c>
      <c r="G7" s="8">
        <v>2510.2363</v>
      </c>
      <c r="H7" s="8">
        <v>1072.5822539999999</v>
      </c>
      <c r="I7" s="17">
        <f>G7/G16</f>
        <v>0.19160071472078277</v>
      </c>
      <c r="J7" s="25"/>
      <c r="K7" s="117"/>
      <c r="L7" s="8"/>
      <c r="M7" s="18"/>
      <c r="N7" s="14">
        <v>1</v>
      </c>
      <c r="O7" s="8">
        <v>40</v>
      </c>
      <c r="P7" s="8">
        <v>14</v>
      </c>
      <c r="Q7" s="17">
        <f>O7/O16</f>
        <v>1.1082450662314959E-2</v>
      </c>
      <c r="R7" s="2"/>
    </row>
    <row r="8" spans="1:20" x14ac:dyDescent="0.25">
      <c r="A8" s="6" t="s">
        <v>21</v>
      </c>
      <c r="B8" s="7">
        <v>30</v>
      </c>
      <c r="C8" s="8">
        <v>5206.93</v>
      </c>
      <c r="D8" s="8">
        <v>2428.358745</v>
      </c>
      <c r="E8" s="18">
        <f>C8/C16</f>
        <v>0.31159251284876882</v>
      </c>
      <c r="F8" s="14">
        <v>21</v>
      </c>
      <c r="G8" s="8">
        <v>4266.12</v>
      </c>
      <c r="H8" s="8">
        <v>1977.9197730000001</v>
      </c>
      <c r="I8" s="17">
        <f>G8/G16</f>
        <v>0.3256233849716163</v>
      </c>
      <c r="J8" s="25"/>
      <c r="K8" s="8"/>
      <c r="L8" s="8"/>
      <c r="M8" s="18"/>
      <c r="N8" s="14">
        <v>9</v>
      </c>
      <c r="O8" s="117">
        <v>940.81</v>
      </c>
      <c r="P8" s="8">
        <v>450.43897199999998</v>
      </c>
      <c r="Q8" s="17">
        <f>O8/O16</f>
        <v>0.26066201019031338</v>
      </c>
      <c r="R8" s="2"/>
    </row>
    <row r="9" spans="1:20" ht="15.75" customHeight="1" x14ac:dyDescent="0.25">
      <c r="A9" s="6" t="s">
        <v>28</v>
      </c>
      <c r="B9" s="7">
        <v>22</v>
      </c>
      <c r="C9" s="8">
        <v>1122.7923960000001</v>
      </c>
      <c r="D9" s="8">
        <v>465.615475</v>
      </c>
      <c r="E9" s="18">
        <f>C9/C16</f>
        <v>6.7190014860412942E-2</v>
      </c>
      <c r="F9" s="14">
        <v>22</v>
      </c>
      <c r="G9" s="8">
        <v>1122.7923960000001</v>
      </c>
      <c r="H9" s="8">
        <v>465.615475</v>
      </c>
      <c r="I9" s="17">
        <f>G9/G16</f>
        <v>8.5700228921341048E-2</v>
      </c>
      <c r="J9" s="25"/>
      <c r="K9" s="8"/>
      <c r="L9" s="8"/>
      <c r="M9" s="18"/>
      <c r="N9" s="14"/>
      <c r="O9" s="8"/>
      <c r="P9" s="8"/>
      <c r="Q9" s="17">
        <f>O9/O16</f>
        <v>0</v>
      </c>
      <c r="R9" s="2"/>
    </row>
    <row r="10" spans="1:20" x14ac:dyDescent="0.25">
      <c r="A10" s="6" t="s">
        <v>29</v>
      </c>
      <c r="B10" s="7">
        <v>10</v>
      </c>
      <c r="C10" s="8">
        <v>2171.6999999999998</v>
      </c>
      <c r="D10" s="8">
        <v>920.42093979999993</v>
      </c>
      <c r="E10" s="18">
        <f>C10/C16</f>
        <v>0.12995862440126354</v>
      </c>
      <c r="F10" s="14">
        <v>8</v>
      </c>
      <c r="G10" s="8">
        <v>711.7</v>
      </c>
      <c r="H10" s="8">
        <v>251.56897000000001</v>
      </c>
      <c r="I10" s="17">
        <f>G10/G16</f>
        <v>5.4322467038972026E-2</v>
      </c>
      <c r="J10" s="25"/>
      <c r="K10" s="8"/>
      <c r="L10" s="8"/>
      <c r="M10" s="18"/>
      <c r="N10" s="14">
        <v>2</v>
      </c>
      <c r="O10" s="8">
        <v>1460</v>
      </c>
      <c r="P10" s="8">
        <v>668.85196980000001</v>
      </c>
      <c r="Q10" s="17">
        <f>O10/O16</f>
        <v>0.40450944917449594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0.11683538844638068</v>
      </c>
      <c r="F11" s="14">
        <v>6</v>
      </c>
      <c r="G11" s="8">
        <v>1552.4014990000001</v>
      </c>
      <c r="H11" s="8">
        <v>587.70392800000002</v>
      </c>
      <c r="I11" s="17">
        <f>G11/G16</f>
        <v>0.11849132957802201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0.11082450662314958</v>
      </c>
      <c r="R11" s="2"/>
    </row>
    <row r="12" spans="1:20" x14ac:dyDescent="0.25">
      <c r="A12" s="12" t="s">
        <v>37</v>
      </c>
      <c r="B12" s="7">
        <v>11</v>
      </c>
      <c r="C12" s="8">
        <v>1215.5</v>
      </c>
      <c r="D12" s="8">
        <v>558.12774000000002</v>
      </c>
      <c r="E12" s="18">
        <f>C12/C16</f>
        <v>7.2737812754862935E-2</v>
      </c>
      <c r="F12" s="14">
        <v>9</v>
      </c>
      <c r="G12" s="8">
        <v>715.5</v>
      </c>
      <c r="H12" s="8">
        <v>308.12774000000002</v>
      </c>
      <c r="I12" s="17">
        <f>G12/G16</f>
        <v>5.4612512528290691E-2</v>
      </c>
      <c r="J12" s="25"/>
      <c r="K12" s="8"/>
      <c r="L12" s="8"/>
      <c r="M12" s="18"/>
      <c r="N12" s="14">
        <v>2</v>
      </c>
      <c r="O12" s="8">
        <v>500</v>
      </c>
      <c r="P12" s="8">
        <v>250</v>
      </c>
      <c r="Q12" s="17">
        <f>O12/O16</f>
        <v>0.13853063327893697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3.5900942826840743E-3</v>
      </c>
      <c r="F13" s="14">
        <v>1</v>
      </c>
      <c r="G13" s="8">
        <v>59.993000000000002</v>
      </c>
      <c r="H13" s="8">
        <v>29.996500000000001</v>
      </c>
      <c r="I13" s="17">
        <f>G13/G16</f>
        <v>4.5791313264985931E-3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6.5826074891278674E-3</v>
      </c>
      <c r="F14" s="14">
        <v>3</v>
      </c>
      <c r="G14" s="8">
        <v>110</v>
      </c>
      <c r="H14" s="8">
        <v>55</v>
      </c>
      <c r="I14" s="17">
        <f>G14/G16</f>
        <v>8.3960536381718735E-3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5</v>
      </c>
      <c r="C15" s="8">
        <v>645.5</v>
      </c>
      <c r="D15" s="8">
        <v>258.00540000000001</v>
      </c>
      <c r="E15" s="18">
        <f>C15/C16</f>
        <v>3.8627937583927623E-2</v>
      </c>
      <c r="F15" s="14">
        <v>3</v>
      </c>
      <c r="G15" s="8">
        <v>525.5</v>
      </c>
      <c r="H15" s="8">
        <v>203.00540000000001</v>
      </c>
      <c r="I15" s="17">
        <f>G15/G16</f>
        <v>4.0110238062357452E-2</v>
      </c>
      <c r="J15" s="25"/>
      <c r="K15" s="8"/>
      <c r="L15" s="8"/>
      <c r="M15" s="18"/>
      <c r="N15" s="14">
        <v>2</v>
      </c>
      <c r="O15" s="8">
        <v>120</v>
      </c>
      <c r="P15" s="8">
        <v>55</v>
      </c>
      <c r="Q15" s="17">
        <f>O15/O16</f>
        <v>3.3247351986944874E-2</v>
      </c>
      <c r="R15" s="2"/>
    </row>
    <row r="16" spans="1:20" ht="29.25" customHeight="1" thickBot="1" x14ac:dyDescent="0.3">
      <c r="A16" s="138" t="s">
        <v>5</v>
      </c>
      <c r="B16" s="139">
        <f t="shared" ref="B16:Q16" si="1">SUM(B6:B15)</f>
        <v>136</v>
      </c>
      <c r="C16" s="140">
        <f t="shared" si="1"/>
        <v>16710.703195000002</v>
      </c>
      <c r="D16" s="140">
        <f>SUM(D6:D15)</f>
        <v>7056.0937317999997</v>
      </c>
      <c r="E16" s="141">
        <f t="shared" si="1"/>
        <v>0.99999999999999978</v>
      </c>
      <c r="F16" s="139">
        <f t="shared" si="1"/>
        <v>117</v>
      </c>
      <c r="G16" s="140">
        <f>SUM(G6:G15)</f>
        <v>13101.393195000002</v>
      </c>
      <c r="H16" s="140">
        <f>SUM(H6:H15)</f>
        <v>5484.3027899999997</v>
      </c>
      <c r="I16" s="142">
        <f t="shared" si="1"/>
        <v>0.99999999999999989</v>
      </c>
      <c r="J16" s="171">
        <f t="shared" si="1"/>
        <v>0</v>
      </c>
      <c r="K16" s="144">
        <f t="shared" si="1"/>
        <v>0</v>
      </c>
      <c r="L16" s="145">
        <f t="shared" si="1"/>
        <v>0</v>
      </c>
      <c r="M16" s="183">
        <f t="shared" si="1"/>
        <v>0</v>
      </c>
      <c r="N16" s="143">
        <f t="shared" si="1"/>
        <v>19</v>
      </c>
      <c r="O16" s="144">
        <f>SUM(O6:O15)</f>
        <v>3609.31</v>
      </c>
      <c r="P16" s="145">
        <f t="shared" si="1"/>
        <v>1571.7909417999999</v>
      </c>
      <c r="Q16" s="146">
        <f t="shared" si="1"/>
        <v>1</v>
      </c>
      <c r="R16" s="2"/>
    </row>
    <row r="17" spans="1:45" x14ac:dyDescent="0.25">
      <c r="A17" s="3"/>
      <c r="B17" s="3"/>
      <c r="C17" s="182"/>
      <c r="D17" s="182"/>
      <c r="E17" s="3"/>
      <c r="F17" s="3"/>
      <c r="G17" s="182"/>
      <c r="H17" s="182"/>
      <c r="I17" s="3"/>
      <c r="J17" s="3"/>
      <c r="K17" s="3"/>
      <c r="L17" s="3"/>
      <c r="M17" s="3"/>
      <c r="N17" s="3"/>
      <c r="O17" s="182"/>
      <c r="P17" s="182"/>
      <c r="Q17" s="3"/>
      <c r="R17" s="3"/>
      <c r="S17" s="3"/>
      <c r="T17" s="3"/>
    </row>
    <row r="18" spans="1:45" ht="30.75" customHeight="1" thickBot="1" x14ac:dyDescent="0.3">
      <c r="A18" s="195" t="s">
        <v>56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9" t="s">
        <v>6</v>
      </c>
      <c r="B19" s="211" t="s">
        <v>24</v>
      </c>
      <c r="C19" s="212"/>
      <c r="D19" s="212"/>
      <c r="E19" s="213"/>
      <c r="F19" s="211" t="s">
        <v>25</v>
      </c>
      <c r="G19" s="212"/>
      <c r="H19" s="212"/>
      <c r="I19" s="213"/>
      <c r="J19" s="199" t="s">
        <v>21</v>
      </c>
      <c r="K19" s="200"/>
      <c r="L19" s="200"/>
      <c r="M19" s="201"/>
      <c r="N19" s="211" t="s">
        <v>33</v>
      </c>
      <c r="O19" s="212"/>
      <c r="P19" s="212"/>
      <c r="Q19" s="213"/>
      <c r="R19" s="211" t="s">
        <v>30</v>
      </c>
      <c r="S19" s="212"/>
      <c r="T19" s="212"/>
      <c r="U19" s="213"/>
      <c r="V19" s="212" t="s">
        <v>41</v>
      </c>
      <c r="W19" s="212"/>
      <c r="X19" s="212"/>
      <c r="Y19" s="213"/>
      <c r="Z19" s="212" t="s">
        <v>29</v>
      </c>
      <c r="AA19" s="212"/>
      <c r="AB19" s="212"/>
      <c r="AC19" s="212"/>
      <c r="AD19" s="214" t="s">
        <v>40</v>
      </c>
      <c r="AE19" s="215"/>
      <c r="AF19" s="215"/>
      <c r="AG19" s="215"/>
      <c r="AH19" s="211" t="s">
        <v>31</v>
      </c>
      <c r="AI19" s="212"/>
      <c r="AJ19" s="212"/>
      <c r="AK19" s="213"/>
      <c r="AL19" s="212" t="s">
        <v>55</v>
      </c>
      <c r="AM19" s="212"/>
      <c r="AN19" s="212"/>
      <c r="AO19" s="212"/>
      <c r="AP19" s="214" t="s">
        <v>22</v>
      </c>
      <c r="AQ19" s="215"/>
      <c r="AR19" s="215"/>
      <c r="AS19" s="253"/>
    </row>
    <row r="20" spans="1:45" ht="55.5" customHeight="1" x14ac:dyDescent="0.25">
      <c r="A20" s="220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3</v>
      </c>
      <c r="K21" s="8">
        <v>80</v>
      </c>
      <c r="L21" s="33">
        <v>33.704000000000001</v>
      </c>
      <c r="M21" s="17">
        <f>K21/K38</f>
        <v>1.8752402651589735E-2</v>
      </c>
      <c r="N21" s="14">
        <v>3</v>
      </c>
      <c r="O21" s="8">
        <v>139.5</v>
      </c>
      <c r="P21" s="33">
        <v>47.903433999999997</v>
      </c>
      <c r="Q21" s="17">
        <f>O21/O38</f>
        <v>0.12424380544166067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/>
      <c r="AE21" s="44"/>
      <c r="AF21" s="44"/>
      <c r="AG21" s="18"/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9</v>
      </c>
      <c r="AQ21" s="8">
        <f>C21+G21+K21+O21+S21+AA21+AI21+AE21+W21+AM21</f>
        <v>1179.9000000000001</v>
      </c>
      <c r="AR21" s="33">
        <f>D21+H21+L21+P21+T21+AB21+AJ21+AF21+X21+AN21</f>
        <v>489.32181100000003</v>
      </c>
      <c r="AS21" s="17">
        <f>AQ21/AQ38</f>
        <v>9.0059124433445409E-2</v>
      </c>
    </row>
    <row r="22" spans="1:45" x14ac:dyDescent="0.25">
      <c r="A22" s="24" t="s">
        <v>36</v>
      </c>
      <c r="B22" s="14"/>
      <c r="C22" s="8"/>
      <c r="D22" s="33"/>
      <c r="E22" s="15"/>
      <c r="F22" s="14">
        <v>1</v>
      </c>
      <c r="G22" s="8">
        <v>150</v>
      </c>
      <c r="H22" s="33">
        <v>72</v>
      </c>
      <c r="I22" s="17">
        <f>G22/G38</f>
        <v>5.9755330603736376E-2</v>
      </c>
      <c r="J22" s="14">
        <v>4</v>
      </c>
      <c r="K22" s="8">
        <v>367.5</v>
      </c>
      <c r="L22" s="33">
        <v>114.75</v>
      </c>
      <c r="M22" s="17">
        <f>K22/K38</f>
        <v>8.6143849680740348E-2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9.783368273934312E-2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7</v>
      </c>
      <c r="AQ22" s="8">
        <f t="shared" ref="AQ22:AQ37" si="3">C22+G22+K22+O22+S22+AA22+AI22+AE22+W22+AM22</f>
        <v>667.5</v>
      </c>
      <c r="AR22" s="33">
        <f t="shared" ref="AR22:AR37" si="4">D22+H22+L22+P22+T22+AB22+AJ22+AF22+X22+AN22</f>
        <v>249.75</v>
      </c>
      <c r="AS22" s="17">
        <f>AQ22/AQ38</f>
        <v>5.0948780031633868E-2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2.9877665301868188E-2</v>
      </c>
      <c r="J23" s="14">
        <v>2</v>
      </c>
      <c r="K23" s="8">
        <v>102</v>
      </c>
      <c r="L23" s="33">
        <v>50.795000000000002</v>
      </c>
      <c r="M23" s="17">
        <f>K23/K38</f>
        <v>2.3909313380776911E-2</v>
      </c>
      <c r="N23" s="14">
        <v>2</v>
      </c>
      <c r="O23" s="8">
        <v>38</v>
      </c>
      <c r="P23" s="33">
        <v>18.247800000000002</v>
      </c>
      <c r="Q23" s="17">
        <f>O23/O38</f>
        <v>3.3844190729627993E-2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8</v>
      </c>
      <c r="AQ23" s="8">
        <f t="shared" si="3"/>
        <v>415</v>
      </c>
      <c r="AR23" s="33">
        <f t="shared" si="4"/>
        <v>166.5428</v>
      </c>
      <c r="AS23" s="17">
        <f>AQ23/AQ38</f>
        <v>3.1676020544012071E-2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0.20521887175457548</v>
      </c>
      <c r="F24" s="14">
        <v>1</v>
      </c>
      <c r="G24" s="8">
        <v>1000</v>
      </c>
      <c r="H24" s="33">
        <v>467</v>
      </c>
      <c r="I24" s="17">
        <f>G24/G38</f>
        <v>0.39836887069157584</v>
      </c>
      <c r="J24" s="14">
        <v>1</v>
      </c>
      <c r="K24" s="8">
        <v>5</v>
      </c>
      <c r="L24" s="33">
        <v>2.2654939999999999</v>
      </c>
      <c r="M24" s="17">
        <f>K24/K38</f>
        <v>1.1720251657243584E-3</v>
      </c>
      <c r="N24" s="14">
        <v>2</v>
      </c>
      <c r="O24" s="8">
        <v>66</v>
      </c>
      <c r="P24" s="33">
        <v>22.346543</v>
      </c>
      <c r="Q24" s="17">
        <f>O24/O38</f>
        <v>5.8782015477774938E-2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0.10719470663135074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3.2740726189306874E-2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0.11690828729125095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1.3835455001012964E-2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2.46640975875034E-2</v>
      </c>
      <c r="N26" s="14">
        <v>1</v>
      </c>
      <c r="O26" s="8">
        <v>48.4</v>
      </c>
      <c r="P26" s="33">
        <v>24.2</v>
      </c>
      <c r="Q26" s="17">
        <f>O26/O38</f>
        <v>4.3106811350368292E-2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3</v>
      </c>
      <c r="AQ26" s="8">
        <f t="shared" si="3"/>
        <v>153.62</v>
      </c>
      <c r="AR26" s="33">
        <f t="shared" si="4"/>
        <v>40.200000000000003</v>
      </c>
      <c r="AS26" s="17">
        <f>AQ26/AQ38</f>
        <v>1.1725470544508758E-2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8.7441967116800898E-2</v>
      </c>
      <c r="J27" s="14">
        <v>1</v>
      </c>
      <c r="K27" s="8">
        <v>12</v>
      </c>
      <c r="L27" s="33">
        <v>5.0999999999999996</v>
      </c>
      <c r="M27" s="17">
        <f>K27/K38</f>
        <v>2.8128603977384601E-3</v>
      </c>
      <c r="N27" s="14">
        <v>2</v>
      </c>
      <c r="O27" s="8">
        <v>145</v>
      </c>
      <c r="P27" s="33">
        <v>57.570700000000002</v>
      </c>
      <c r="Q27" s="17">
        <f>O27/O38</f>
        <v>0.12914230673147525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6</v>
      </c>
      <c r="AQ27" s="8">
        <f t="shared" si="3"/>
        <v>376.5</v>
      </c>
      <c r="AR27" s="33">
        <f t="shared" si="4"/>
        <v>105.92570000000001</v>
      </c>
      <c r="AS27" s="17">
        <f>AQ27/AQ38</f>
        <v>2.8737401770651913E-2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5.9755330603736376E-2</v>
      </c>
      <c r="J28" s="14">
        <v>1</v>
      </c>
      <c r="K28" s="8">
        <v>188</v>
      </c>
      <c r="L28" s="33">
        <v>94</v>
      </c>
      <c r="M28" s="17">
        <f>K28/K38</f>
        <v>4.406814623123588E-2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2</v>
      </c>
      <c r="AQ28" s="8">
        <f t="shared" si="3"/>
        <v>338</v>
      </c>
      <c r="AR28" s="33">
        <f t="shared" si="4"/>
        <v>142.77310399999999</v>
      </c>
      <c r="AS28" s="17">
        <f>AQ28/AQ38</f>
        <v>2.5798782997291759E-2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3.9878204498575778E-2</v>
      </c>
      <c r="F29" s="14">
        <v>1</v>
      </c>
      <c r="G29" s="8">
        <v>37.5</v>
      </c>
      <c r="H29" s="33">
        <v>14.625</v>
      </c>
      <c r="I29" s="17">
        <f>G29/G38</f>
        <v>1.4938832650934094E-2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7.5106516181464768E-3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0.11150344690657207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0.50034940600978339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7</v>
      </c>
      <c r="AQ30" s="8">
        <f t="shared" si="3"/>
        <v>637.9</v>
      </c>
      <c r="AR30" s="33">
        <f t="shared" si="4"/>
        <v>318.95</v>
      </c>
      <c r="AS30" s="17">
        <f>AQ30/AQ38</f>
        <v>4.8689478325362162E-2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0.47595193661395407</v>
      </c>
      <c r="F31" s="14">
        <v>5</v>
      </c>
      <c r="G31" s="8">
        <v>343.9803</v>
      </c>
      <c r="H31" s="33">
        <v>122.30115000000001</v>
      </c>
      <c r="I31" s="17">
        <f>G31/G38</f>
        <v>0.13703104365114946</v>
      </c>
      <c r="J31" s="14">
        <v>1</v>
      </c>
      <c r="K31" s="8">
        <v>3000</v>
      </c>
      <c r="L31" s="33">
        <v>1500</v>
      </c>
      <c r="M31" s="17">
        <f>K31/K38</f>
        <v>0.70321509943461513</v>
      </c>
      <c r="N31" s="14">
        <v>4</v>
      </c>
      <c r="O31" s="8">
        <v>450</v>
      </c>
      <c r="P31" s="33">
        <v>195.70259999999999</v>
      </c>
      <c r="Q31" s="17">
        <f>O31/O38</f>
        <v>0.40078646916664734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6.869498431231533E-3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0.14535290006988119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0.41864890580399622</v>
      </c>
      <c r="AP31" s="48">
        <f t="shared" si="2"/>
        <v>24</v>
      </c>
      <c r="AQ31" s="8">
        <f t="shared" si="3"/>
        <v>4994.8233</v>
      </c>
      <c r="AR31" s="33">
        <f t="shared" si="4"/>
        <v>2264.9002500000001</v>
      </c>
      <c r="AS31" s="17">
        <f>AQ31/AQ38</f>
        <v>0.38124367581809676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0.22807189863471172</v>
      </c>
      <c r="F32" s="14">
        <v>1</v>
      </c>
      <c r="G32" s="8">
        <v>210</v>
      </c>
      <c r="H32" s="33">
        <v>105</v>
      </c>
      <c r="I32" s="17">
        <f>G32/G38</f>
        <v>8.3657462845230929E-2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2.4937824748146944E-2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6.0796645702306078E-2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4.8071223466551322E-2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7.8577742854336503E-3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7.8760091136676882E-2</v>
      </c>
      <c r="N33" s="14">
        <v>3</v>
      </c>
      <c r="O33" s="8">
        <v>49.81</v>
      </c>
      <c r="P33" s="33">
        <v>8.4804999999999993</v>
      </c>
      <c r="Q33" s="17">
        <f>O33/O38</f>
        <v>4.436260895375712E-2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9</v>
      </c>
      <c r="AQ33" s="8">
        <f t="shared" si="3"/>
        <v>459.51</v>
      </c>
      <c r="AR33" s="33">
        <f t="shared" si="4"/>
        <v>164.57050000000001</v>
      </c>
      <c r="AS33" s="17">
        <f>AQ33/AQ38</f>
        <v>3.5073369157057797E-2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1.0280588023442359E-2</v>
      </c>
      <c r="F34" s="14">
        <v>2</v>
      </c>
      <c r="G34" s="8">
        <v>22.356000000000002</v>
      </c>
      <c r="H34" s="8">
        <v>11.178000000000001</v>
      </c>
      <c r="I34" s="17">
        <f>G34/G38</f>
        <v>8.9059344731808703E-3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1.3359548972221578E-2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8.385744234800839E-2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0.33396764985727878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4.3747713809454893E-2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8.7641151552146686E-3</v>
      </c>
      <c r="J35" s="14">
        <v>2</v>
      </c>
      <c r="K35" s="8">
        <v>40.4</v>
      </c>
      <c r="L35" s="8">
        <v>17.100000000000001</v>
      </c>
      <c r="M35" s="17">
        <f>K35/K38</f>
        <v>9.4699633390528167E-3</v>
      </c>
      <c r="N35" s="14">
        <v>1</v>
      </c>
      <c r="O35" s="8">
        <v>11.818659999999999</v>
      </c>
      <c r="P35" s="8">
        <v>5.9093299999999997</v>
      </c>
      <c r="Q35" s="17">
        <f>O35/O38</f>
        <v>1.0526131137069085E-2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33">
        <f t="shared" si="4"/>
        <v>34.009329999999999</v>
      </c>
      <c r="AS35" s="17">
        <f>AQ35/AQ38</f>
        <v>5.6649440937567392E-3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7.0321509943461506E-3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0.11180992313067785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2</v>
      </c>
      <c r="AQ36" s="8">
        <f t="shared" si="3"/>
        <v>110</v>
      </c>
      <c r="AR36" s="33">
        <f t="shared" si="4"/>
        <v>30.430278999999999</v>
      </c>
      <c r="AS36" s="17">
        <f>AQ36/AQ38</f>
        <v>8.3960536381718735E-3</v>
      </c>
    </row>
    <row r="37" spans="1:45" ht="15.75" thickBot="1" x14ac:dyDescent="0.3">
      <c r="A37" s="32" t="s">
        <v>53</v>
      </c>
      <c r="B37" s="191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7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0.24738344433872503</v>
      </c>
      <c r="AP37" s="48">
        <f>J37+F37+B37+R37+N37+Z37+AH37+AD37+V37+AL37</f>
        <v>4</v>
      </c>
      <c r="AQ37" s="8">
        <f t="shared" si="3"/>
        <v>807.40149899999994</v>
      </c>
      <c r="AR37" s="33">
        <f t="shared" si="4"/>
        <v>265.02507100000003</v>
      </c>
      <c r="AS37" s="19"/>
    </row>
    <row r="38" spans="1:45" s="60" customFormat="1" ht="28.5" customHeight="1" thickBot="1" x14ac:dyDescent="0.3">
      <c r="A38" s="172" t="s">
        <v>5</v>
      </c>
      <c r="B38" s="50">
        <f>SUM(B21:B37)</f>
        <v>20</v>
      </c>
      <c r="C38" s="51">
        <f>SUM(C21:C37)</f>
        <v>1527.15</v>
      </c>
      <c r="D38" s="51">
        <f>SUM(D21:D37)</f>
        <v>532.78274999999996</v>
      </c>
      <c r="E38" s="56">
        <f t="shared" ref="E38:I38" si="5">SUM(E21:E36)</f>
        <v>1</v>
      </c>
      <c r="F38" s="153">
        <f>SUM(F21:F37)</f>
        <v>24</v>
      </c>
      <c r="G38" s="154">
        <f>SUM(G21:G36)</f>
        <v>2510.2363000000005</v>
      </c>
      <c r="H38" s="154">
        <f>SUM(H21:H36)</f>
        <v>1072.5822540000001</v>
      </c>
      <c r="I38" s="162">
        <f t="shared" si="5"/>
        <v>0.99999999999999978</v>
      </c>
      <c r="J38" s="156">
        <f>SUM(J21:J37)</f>
        <v>21</v>
      </c>
      <c r="K38" s="163">
        <f>SUM(K21:K37)</f>
        <v>4266.12</v>
      </c>
      <c r="L38" s="163">
        <f>SUM(L21:L37)</f>
        <v>1977.9197729999999</v>
      </c>
      <c r="M38" s="155">
        <f t="shared" ref="M38:U38" si="6">SUM(M21:M36)</f>
        <v>1</v>
      </c>
      <c r="N38" s="156">
        <f>SUM(N21:N37)</f>
        <v>22</v>
      </c>
      <c r="O38" s="154">
        <f>SUM(O21:O37)</f>
        <v>1122.7923959999998</v>
      </c>
      <c r="P38" s="154">
        <f>SUM(P21:P37)</f>
        <v>465.615475</v>
      </c>
      <c r="Q38" s="155">
        <f t="shared" si="6"/>
        <v>1.0000000000000002</v>
      </c>
      <c r="R38" s="153">
        <f>SUM(R21:R37)</f>
        <v>6</v>
      </c>
      <c r="S38" s="154">
        <f>SUM(S21:S37)</f>
        <v>1552.4014990000001</v>
      </c>
      <c r="T38" s="154">
        <f>SUM(T21:T37)</f>
        <v>587.70392800000002</v>
      </c>
      <c r="U38" s="152">
        <f t="shared" si="6"/>
        <v>0.56364284662417741</v>
      </c>
      <c r="V38" s="156">
        <f t="shared" ref="V38:AB38" si="7">SUM(V21:V37)</f>
        <v>3</v>
      </c>
      <c r="W38" s="159">
        <f t="shared" si="7"/>
        <v>110</v>
      </c>
      <c r="X38" s="160">
        <f>SUM(X21:X37)</f>
        <v>55</v>
      </c>
      <c r="Y38" s="161">
        <f t="shared" si="7"/>
        <v>0.18868768024941335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9</v>
      </c>
      <c r="AE38" s="51">
        <f>SUM(AE21:AE37)</f>
        <v>715.5</v>
      </c>
      <c r="AF38" s="158">
        <f>SUM(AF21:AF37)</f>
        <v>308.12773999999996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3</v>
      </c>
      <c r="AM38" s="53">
        <f t="shared" si="8"/>
        <v>525.5</v>
      </c>
      <c r="AN38" s="53">
        <f t="shared" si="8"/>
        <v>203.00540000000001</v>
      </c>
      <c r="AO38" s="62">
        <f>SUM(AO21:AO37)</f>
        <v>1</v>
      </c>
      <c r="AP38" s="57">
        <f>B38+F38+J38+N38+R38+Z38+AH38+AD38+V38+AL38</f>
        <v>117</v>
      </c>
      <c r="AQ38" s="58">
        <f>C38+G38+K38+O38+S38+AA38+AI38+AE38+W38+AM38</f>
        <v>13101.393195000002</v>
      </c>
      <c r="AR38" s="59">
        <f>D38+H38+L38+P38+T38+AB38+AJ38+AF38+X38+AN38</f>
        <v>5484.3027900000006</v>
      </c>
      <c r="AS38" s="54">
        <f>SUM(AS21:AS36)</f>
        <v>0.93837285188050545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0"/>
      <c r="AR39" s="180"/>
    </row>
    <row r="40" spans="1:45" ht="15.75" customHeight="1" thickBot="1" x14ac:dyDescent="0.3">
      <c r="A40" s="195" t="s">
        <v>57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9" t="s">
        <v>26</v>
      </c>
      <c r="B41" s="216" t="s">
        <v>24</v>
      </c>
      <c r="C41" s="217"/>
      <c r="D41" s="238"/>
      <c r="E41" s="218"/>
      <c r="F41" s="216" t="s">
        <v>25</v>
      </c>
      <c r="G41" s="217"/>
      <c r="H41" s="238"/>
      <c r="I41" s="218"/>
      <c r="J41" s="211" t="s">
        <v>21</v>
      </c>
      <c r="K41" s="212"/>
      <c r="L41" s="212"/>
      <c r="M41" s="213"/>
      <c r="N41" s="211" t="s">
        <v>33</v>
      </c>
      <c r="O41" s="212"/>
      <c r="P41" s="212"/>
      <c r="Q41" s="212"/>
      <c r="R41" s="211" t="s">
        <v>30</v>
      </c>
      <c r="S41" s="212"/>
      <c r="T41" s="212"/>
      <c r="U41" s="212"/>
      <c r="V41" s="216" t="s">
        <v>41</v>
      </c>
      <c r="W41" s="217"/>
      <c r="X41" s="217"/>
      <c r="Y41" s="218"/>
      <c r="Z41" s="212" t="s">
        <v>29</v>
      </c>
      <c r="AA41" s="212"/>
      <c r="AB41" s="212"/>
      <c r="AC41" s="212"/>
      <c r="AD41" s="211" t="s">
        <v>40</v>
      </c>
      <c r="AE41" s="212"/>
      <c r="AF41" s="212"/>
      <c r="AG41" s="213"/>
      <c r="AH41" s="212" t="s">
        <v>31</v>
      </c>
      <c r="AI41" s="212"/>
      <c r="AJ41" s="212"/>
      <c r="AK41" s="212"/>
      <c r="AL41" s="250" t="s">
        <v>55</v>
      </c>
      <c r="AM41" s="250"/>
      <c r="AN41" s="250"/>
      <c r="AO41" s="250"/>
      <c r="AP41" s="215" t="s">
        <v>22</v>
      </c>
      <c r="AQ41" s="215"/>
      <c r="AR41" s="215"/>
      <c r="AS41" s="253"/>
    </row>
    <row r="42" spans="1:45" ht="58.5" thickBot="1" x14ac:dyDescent="0.3">
      <c r="A42" s="240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18</v>
      </c>
      <c r="C43" s="8">
        <v>1215.1500000000001</v>
      </c>
      <c r="D43" s="12">
        <v>391.03275000000002</v>
      </c>
      <c r="E43" s="9">
        <f>C43/C50</f>
        <v>0.79569786857872504</v>
      </c>
      <c r="F43" s="7">
        <v>18</v>
      </c>
      <c r="G43" s="8">
        <v>1023.2363</v>
      </c>
      <c r="H43" s="8">
        <v>378.70225399999998</v>
      </c>
      <c r="I43" s="9">
        <f>G43/AQ50</f>
        <v>7.8101335084768436E-2</v>
      </c>
      <c r="J43" s="7">
        <v>16</v>
      </c>
      <c r="K43" s="8">
        <v>3915.9</v>
      </c>
      <c r="L43" s="8">
        <v>1858.1144939999999</v>
      </c>
      <c r="M43" s="9">
        <f>K43/AQ50</f>
        <v>0.29889187674288403</v>
      </c>
      <c r="N43" s="7">
        <v>17</v>
      </c>
      <c r="O43" s="8">
        <v>907.98239599999999</v>
      </c>
      <c r="P43" s="8">
        <v>392.15373199999999</v>
      </c>
      <c r="Q43" s="17">
        <f>O43/AQ50</f>
        <v>6.9304262721198329E-2</v>
      </c>
      <c r="R43" s="23">
        <v>4</v>
      </c>
      <c r="S43" s="22">
        <v>1030</v>
      </c>
      <c r="T43" s="35">
        <v>475.45903800000002</v>
      </c>
      <c r="U43" s="18">
        <f>S43/S50</f>
        <v>0.66348815088331736</v>
      </c>
      <c r="V43" s="14">
        <v>3</v>
      </c>
      <c r="W43" s="7">
        <v>110</v>
      </c>
      <c r="X43" s="7">
        <v>55</v>
      </c>
      <c r="Y43" s="71">
        <f>W43/AQ50</f>
        <v>8.3960536381718753E-3</v>
      </c>
      <c r="Z43" s="23">
        <v>7</v>
      </c>
      <c r="AA43" s="22">
        <v>611.70000000000005</v>
      </c>
      <c r="AB43" s="35">
        <v>232.06897000000001</v>
      </c>
      <c r="AC43" s="18">
        <f>AA43/AQ50</f>
        <v>4.6689691004270333E-2</v>
      </c>
      <c r="AD43" s="21">
        <v>8</v>
      </c>
      <c r="AE43" s="21">
        <v>635.5</v>
      </c>
      <c r="AF43" s="66">
        <v>291.91273999999999</v>
      </c>
      <c r="AG43" s="17">
        <f>AE43/AQ50</f>
        <v>4.8506291700529329E-2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3</v>
      </c>
      <c r="AM43" s="7">
        <v>525.5</v>
      </c>
      <c r="AN43" s="7">
        <v>203.00540000000001</v>
      </c>
      <c r="AO43" s="7">
        <f>AM43/AM50</f>
        <v>1</v>
      </c>
      <c r="AP43" s="151">
        <f>B43+F43+J43+N43+R43+Z43+AH43+AD43+V43+AL43</f>
        <v>95</v>
      </c>
      <c r="AQ43" s="8">
        <f>C43+G43+K43+O43+S43+AA43+AI43+AE43+W43+AM43</f>
        <v>10034.961696</v>
      </c>
      <c r="AR43" s="8">
        <f>D43+H43+L43+P43+T43+AB43+AJ43+AF43+X43+AN43</f>
        <v>4307.4458780000004</v>
      </c>
      <c r="AS43" s="9">
        <f>AR43/AR50</f>
        <v>0.78541357815876545</v>
      </c>
    </row>
    <row r="44" spans="1:45" ht="52.5" customHeight="1" x14ac:dyDescent="0.25">
      <c r="A44" s="12" t="s">
        <v>39</v>
      </c>
      <c r="B44" s="7">
        <v>2</v>
      </c>
      <c r="C44" s="8">
        <v>312</v>
      </c>
      <c r="D44" s="8">
        <v>141.75</v>
      </c>
      <c r="E44" s="9">
        <f>C44/C50</f>
        <v>0.2043021314212749</v>
      </c>
      <c r="F44" s="7"/>
      <c r="G44" s="8"/>
      <c r="H44" s="8"/>
      <c r="I44" s="9"/>
      <c r="J44" s="7">
        <v>3</v>
      </c>
      <c r="K44" s="8">
        <v>105.22</v>
      </c>
      <c r="L44" s="8">
        <v>32.705278999999997</v>
      </c>
      <c r="M44" s="9">
        <f>K44/AQ50</f>
        <v>8.0312069437131327E-3</v>
      </c>
      <c r="N44" s="7">
        <v>2</v>
      </c>
      <c r="O44" s="8">
        <v>60</v>
      </c>
      <c r="P44" s="8">
        <v>17.870543000000001</v>
      </c>
      <c r="Q44" s="17">
        <f>O44/O50</f>
        <v>5.3438195888886299E-2</v>
      </c>
      <c r="R44" s="25">
        <v>1</v>
      </c>
      <c r="S44" s="8">
        <v>50</v>
      </c>
      <c r="T44" s="33">
        <v>3.489957</v>
      </c>
      <c r="U44" s="18">
        <f>S44/AQ50</f>
        <v>3.8163880173508521E-3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7.6327760347017042E-3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1">
        <f>B44+F44+J44+N44+R44+Z44+AH44+V44+AD44+AL44</f>
        <v>9</v>
      </c>
      <c r="AQ44" s="8">
        <f>C44+G44+K44+O44+S44+AA44+AI44+W44</f>
        <v>627.22</v>
      </c>
      <c r="AR44" s="8">
        <f>D44+H44+L44+P44+T44+AB44+AJ44+X44</f>
        <v>215.31577899999999</v>
      </c>
      <c r="AS44" s="9">
        <f>AR44/AR50</f>
        <v>3.9260374061148434E-2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3</v>
      </c>
      <c r="G45" s="8">
        <v>401</v>
      </c>
      <c r="H45" s="8">
        <v>188.005</v>
      </c>
      <c r="I45" s="9">
        <f>G45/AQ50</f>
        <v>3.0607431899153836E-2</v>
      </c>
      <c r="J45" s="7">
        <v>1</v>
      </c>
      <c r="K45" s="8">
        <v>12</v>
      </c>
      <c r="L45" s="8">
        <v>5.0999999999999996</v>
      </c>
      <c r="M45" s="9">
        <f>K45/AQ50</f>
        <v>9.1593312416420459E-4</v>
      </c>
      <c r="N45" s="7">
        <v>1</v>
      </c>
      <c r="O45" s="8">
        <v>15</v>
      </c>
      <c r="P45" s="8">
        <v>5.6227</v>
      </c>
      <c r="Q45" s="19">
        <f>O45/O50</f>
        <v>1.3359548972221575E-2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AE45/AQ50</f>
        <v>6.1062208277613637E-3</v>
      </c>
      <c r="AH45" s="23"/>
      <c r="AI45" s="10"/>
      <c r="AJ45" s="34"/>
      <c r="AK45" s="20"/>
      <c r="AL45" s="21"/>
      <c r="AM45" s="9"/>
      <c r="AN45" s="9"/>
      <c r="AO45" s="17"/>
      <c r="AP45" s="151">
        <f>B45+F45+J45+N45+R45+V45+Z45+AD45+AH45+AL45</f>
        <v>6</v>
      </c>
      <c r="AQ45" s="8">
        <f>C45+G45+K45+O45+S45+W45+AA45+AE45+AI45</f>
        <v>508</v>
      </c>
      <c r="AR45" s="8">
        <f>D45+H45+L45+P45+T45+X45+AB45+AF45+AJ45</f>
        <v>214.9427</v>
      </c>
      <c r="AS45" s="9">
        <f>AR45/AR50</f>
        <v>3.9192347364905435E-2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G46/AQ50</f>
        <v>8.2891947736860511E-2</v>
      </c>
      <c r="J46" s="7">
        <v>1</v>
      </c>
      <c r="K46" s="8">
        <v>233</v>
      </c>
      <c r="L46" s="8">
        <v>82</v>
      </c>
      <c r="M46" s="9">
        <f>K46/K50</f>
        <v>5.4616372722755102E-2</v>
      </c>
      <c r="N46" s="7">
        <v>2</v>
      </c>
      <c r="O46" s="8">
        <v>139.81</v>
      </c>
      <c r="P46" s="8">
        <v>49.968499999999999</v>
      </c>
      <c r="Q46" s="19">
        <f>O46/O50</f>
        <v>0.12451990278708656</v>
      </c>
      <c r="R46" s="42">
        <v>1</v>
      </c>
      <c r="S46" s="10">
        <v>472.401499</v>
      </c>
      <c r="T46" s="34">
        <v>108.75493299999999</v>
      </c>
      <c r="U46" s="20">
        <f>S46/AQ50</f>
        <v>3.6057348403243615E-2</v>
      </c>
      <c r="V46" s="70"/>
      <c r="W46" s="11"/>
      <c r="X46" s="11"/>
      <c r="Y46" s="19"/>
      <c r="Z46" s="42"/>
      <c r="AA46" s="10"/>
      <c r="AB46" s="34"/>
      <c r="AC46" s="20"/>
      <c r="AD46" s="136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1">
        <f>B46+F46+J46+N46+R46+V46+Z46+AD46+AH46</f>
        <v>7</v>
      </c>
      <c r="AQ46" s="8">
        <f>C46+G46+K46+O46+S46+W46+AA46+AE46+AI46</f>
        <v>1931.211499</v>
      </c>
      <c r="AR46" s="8">
        <f t="shared" ref="AR46" si="9">D46+H46+L46+P46+T46+X46+AB46+AF46+AJ46</f>
        <v>746.59843299999989</v>
      </c>
      <c r="AS46" s="11">
        <f>AR46/AR50</f>
        <v>0.13613370041518075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93"/>
      <c r="AE47" s="10"/>
      <c r="AF47" s="34"/>
      <c r="AG47" s="19"/>
      <c r="AH47" s="186"/>
      <c r="AI47" s="10"/>
      <c r="AJ47" s="34"/>
      <c r="AK47" s="20"/>
      <c r="AL47" s="194"/>
      <c r="AM47" s="11"/>
      <c r="AN47" s="11"/>
      <c r="AO47" s="19"/>
      <c r="AP47" s="166"/>
      <c r="AQ47" s="10"/>
      <c r="AR47" s="10"/>
      <c r="AS47" s="11"/>
    </row>
    <row r="48" spans="1:45" ht="15.75" thickBot="1" x14ac:dyDescent="0.3">
      <c r="A48" s="12" t="s">
        <v>44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6"/>
      <c r="AI48" s="27"/>
      <c r="AJ48" s="34"/>
      <c r="AK48" s="20"/>
      <c r="AL48" s="185"/>
      <c r="AM48" s="189"/>
      <c r="AN48" s="189"/>
      <c r="AO48" s="28"/>
      <c r="AP48" s="166"/>
      <c r="AQ48" s="10">
        <f>C48+G48+K48+O48+S48+AA48+AI48</f>
        <v>0</v>
      </c>
      <c r="AR48" s="10">
        <f>D48+H48+L48+P48+T48+AB48+AJ48</f>
        <v>0</v>
      </c>
      <c r="AS48" s="11"/>
    </row>
    <row r="49" spans="1:45" ht="15.75" thickBot="1" x14ac:dyDescent="0.3">
      <c r="A49" s="72"/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/>
      <c r="AE49" s="73"/>
      <c r="AF49" s="73"/>
      <c r="AG49" s="76"/>
      <c r="AH49" s="187"/>
      <c r="AI49" s="73"/>
      <c r="AJ49" s="167"/>
      <c r="AK49" s="150"/>
      <c r="AL49" s="187"/>
      <c r="AM49" s="188"/>
      <c r="AN49" s="170"/>
      <c r="AO49" s="170"/>
      <c r="AP49" s="168"/>
      <c r="AQ49" s="164"/>
      <c r="AR49" s="125"/>
      <c r="AS49" s="126"/>
    </row>
    <row r="50" spans="1:45" s="60" customFormat="1" ht="24.75" customHeight="1" thickBot="1" x14ac:dyDescent="0.3">
      <c r="A50" s="49" t="s">
        <v>5</v>
      </c>
      <c r="B50" s="61">
        <f>SUM(B43:B49)</f>
        <v>20</v>
      </c>
      <c r="C50" s="63">
        <f>SUM(C43:C49)</f>
        <v>1527.15</v>
      </c>
      <c r="D50" s="61">
        <f>SUM(D43:D49)</f>
        <v>532.78275000000008</v>
      </c>
      <c r="E50" s="62">
        <f>SUM(E43:E49)</f>
        <v>1</v>
      </c>
      <c r="F50" s="61">
        <f>SUM(F43:F49)</f>
        <v>24</v>
      </c>
      <c r="G50" s="63">
        <f>SUM(G43:G48)</f>
        <v>2510.2363</v>
      </c>
      <c r="H50" s="63">
        <f>SUM(H43:H48)</f>
        <v>1072.5822539999999</v>
      </c>
      <c r="I50" s="62">
        <f>SUM(I43:I48)</f>
        <v>0.19160071472078277</v>
      </c>
      <c r="J50" s="61">
        <f>SUM(J43:J48)</f>
        <v>21</v>
      </c>
      <c r="K50" s="63">
        <f>SUM(K43:K48)</f>
        <v>4266.12</v>
      </c>
      <c r="L50" s="63">
        <f t="shared" ref="L50:Q50" si="10">SUM(L43:L48)</f>
        <v>1977.9197729999999</v>
      </c>
      <c r="M50" s="62">
        <f t="shared" si="10"/>
        <v>0.36245538953351647</v>
      </c>
      <c r="N50" s="61">
        <f t="shared" si="10"/>
        <v>22</v>
      </c>
      <c r="O50" s="63">
        <f t="shared" si="10"/>
        <v>1122.7923960000001</v>
      </c>
      <c r="P50" s="63">
        <f t="shared" si="10"/>
        <v>465.615475</v>
      </c>
      <c r="Q50" s="62">
        <f t="shared" si="10"/>
        <v>0.26062191036939275</v>
      </c>
      <c r="R50" s="61">
        <f t="shared" ref="R50:AB50" si="11">SUM(R43:R48)</f>
        <v>6</v>
      </c>
      <c r="S50" s="63">
        <f t="shared" si="11"/>
        <v>1552.4014990000001</v>
      </c>
      <c r="T50" s="63">
        <f t="shared" si="11"/>
        <v>587.70392800000002</v>
      </c>
      <c r="U50" s="62">
        <f t="shared" si="11"/>
        <v>0.7033618873039118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8.3960536381718753E-3</v>
      </c>
      <c r="Z50" s="64">
        <f>SUM(Z43:Z48)</f>
        <v>8</v>
      </c>
      <c r="AA50" s="63">
        <f t="shared" si="11"/>
        <v>711.7</v>
      </c>
      <c r="AB50" s="63">
        <f t="shared" si="11"/>
        <v>251.56897000000001</v>
      </c>
      <c r="AC50" s="62">
        <f>SUM(AC43:AC48)</f>
        <v>5.4322467038972033E-2</v>
      </c>
      <c r="AD50" s="61">
        <f>SUM(AD43:AD49)</f>
        <v>9</v>
      </c>
      <c r="AE50" s="63">
        <f>SUM(AE43:AE49)</f>
        <v>715.5</v>
      </c>
      <c r="AF50" s="63">
        <f>AF43+AF44+AF48</f>
        <v>291.91273999999999</v>
      </c>
      <c r="AG50" s="56">
        <f>AG43+AG44+AG48</f>
        <v>4.8506291700529329E-2</v>
      </c>
      <c r="AH50" s="64">
        <f t="shared" ref="AH50:AN50" si="12">SUM(AH43:AH49)</f>
        <v>1</v>
      </c>
      <c r="AI50" s="63">
        <f>SUM(AI43:AI49)</f>
        <v>59.993000000000002</v>
      </c>
      <c r="AJ50" s="63">
        <f t="shared" si="12"/>
        <v>29.996500000000001</v>
      </c>
      <c r="AK50" s="62">
        <f t="shared" si="12"/>
        <v>1</v>
      </c>
      <c r="AL50" s="50">
        <f t="shared" si="12"/>
        <v>3</v>
      </c>
      <c r="AM50" s="50">
        <f t="shared" si="12"/>
        <v>525.5</v>
      </c>
      <c r="AN50" s="50">
        <f t="shared" si="12"/>
        <v>203.00540000000001</v>
      </c>
      <c r="AO50" s="56">
        <f>SUM(AK43:AK49)</f>
        <v>1</v>
      </c>
      <c r="AP50" s="169">
        <f>SUM(AP43:AP49)</f>
        <v>117</v>
      </c>
      <c r="AQ50" s="165">
        <f>SUM(AQ43:AQ49)</f>
        <v>13101.393195000001</v>
      </c>
      <c r="AR50" s="59">
        <f>SUM(AR43:AR49)</f>
        <v>5484.3027899999997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92"/>
      <c r="AR51" s="192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21" t="s">
        <v>58</v>
      </c>
      <c r="B54" s="221"/>
      <c r="C54" s="221"/>
      <c r="D54" s="221"/>
      <c r="E54" s="221"/>
      <c r="F54" s="221"/>
      <c r="G54" s="221"/>
      <c r="H54" s="221"/>
      <c r="I54" s="221"/>
      <c r="J54" s="221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1" t="s">
        <v>45</v>
      </c>
      <c r="B55" s="243" t="s">
        <v>24</v>
      </c>
      <c r="C55" s="244"/>
      <c r="D55" s="245"/>
      <c r="E55" s="102"/>
      <c r="F55" s="229" t="s">
        <v>25</v>
      </c>
      <c r="G55" s="230"/>
      <c r="H55" s="230"/>
      <c r="I55" s="233"/>
      <c r="J55" s="229" t="s">
        <v>21</v>
      </c>
      <c r="K55" s="230"/>
      <c r="L55" s="230"/>
      <c r="M55" s="231"/>
      <c r="N55" s="232" t="s">
        <v>33</v>
      </c>
      <c r="O55" s="230"/>
      <c r="P55" s="230"/>
      <c r="Q55" s="231"/>
      <c r="R55" s="228" t="s">
        <v>30</v>
      </c>
      <c r="S55" s="228"/>
      <c r="T55" s="228"/>
      <c r="U55" s="228"/>
      <c r="V55" s="229" t="s">
        <v>41</v>
      </c>
      <c r="W55" s="230"/>
      <c r="X55" s="230"/>
      <c r="Y55" s="231"/>
      <c r="Z55" s="232" t="s">
        <v>29</v>
      </c>
      <c r="AA55" s="230"/>
      <c r="AB55" s="230"/>
      <c r="AC55" s="231"/>
      <c r="AD55" s="229" t="s">
        <v>40</v>
      </c>
      <c r="AE55" s="230"/>
      <c r="AF55" s="230"/>
      <c r="AG55" s="233"/>
      <c r="AH55" s="251" t="s">
        <v>31</v>
      </c>
      <c r="AI55" s="251"/>
      <c r="AJ55" s="251"/>
      <c r="AK55" s="251"/>
      <c r="AL55" s="248" t="s">
        <v>55</v>
      </c>
      <c r="AM55" s="210"/>
      <c r="AN55" s="210"/>
      <c r="AO55" s="249"/>
      <c r="AP55" s="251" t="s">
        <v>22</v>
      </c>
      <c r="AQ55" s="251"/>
      <c r="AR55" s="251"/>
      <c r="AS55" s="252"/>
    </row>
    <row r="56" spans="1:45" s="78" customFormat="1" ht="45.75" thickBot="1" x14ac:dyDescent="0.3">
      <c r="A56" s="242"/>
      <c r="B56" s="6" t="s">
        <v>4</v>
      </c>
      <c r="C56" s="12" t="s">
        <v>32</v>
      </c>
      <c r="D56" s="32" t="s">
        <v>38</v>
      </c>
      <c r="E56" s="24" t="s">
        <v>7</v>
      </c>
      <c r="F56" s="93" t="s">
        <v>4</v>
      </c>
      <c r="G56" s="92" t="s">
        <v>32</v>
      </c>
      <c r="H56" s="92" t="s">
        <v>38</v>
      </c>
      <c r="I56" s="111" t="s">
        <v>7</v>
      </c>
      <c r="J56" s="93" t="s">
        <v>4</v>
      </c>
      <c r="K56" s="92" t="s">
        <v>32</v>
      </c>
      <c r="L56" s="92" t="s">
        <v>38</v>
      </c>
      <c r="M56" s="101" t="s">
        <v>7</v>
      </c>
      <c r="N56" s="99" t="s">
        <v>4</v>
      </c>
      <c r="O56" s="92" t="s">
        <v>32</v>
      </c>
      <c r="P56" s="92" t="s">
        <v>38</v>
      </c>
      <c r="Q56" s="101" t="s">
        <v>7</v>
      </c>
      <c r="R56" s="88" t="s">
        <v>4</v>
      </c>
      <c r="S56" s="79" t="s">
        <v>32</v>
      </c>
      <c r="T56" s="80" t="s">
        <v>38</v>
      </c>
      <c r="U56" s="90" t="s">
        <v>7</v>
      </c>
      <c r="V56" s="93" t="s">
        <v>4</v>
      </c>
      <c r="W56" s="92" t="s">
        <v>32</v>
      </c>
      <c r="X56" s="105" t="s">
        <v>38</v>
      </c>
      <c r="Y56" s="101" t="s">
        <v>7</v>
      </c>
      <c r="Z56" s="99" t="s">
        <v>4</v>
      </c>
      <c r="AA56" s="92" t="s">
        <v>32</v>
      </c>
      <c r="AB56" s="92" t="s">
        <v>38</v>
      </c>
      <c r="AC56" s="101" t="s">
        <v>7</v>
      </c>
      <c r="AD56" s="175" t="s">
        <v>4</v>
      </c>
      <c r="AE56" s="176" t="s">
        <v>32</v>
      </c>
      <c r="AF56" s="176" t="s">
        <v>38</v>
      </c>
      <c r="AG56" s="177" t="s">
        <v>7</v>
      </c>
      <c r="AH56" s="178" t="s">
        <v>4</v>
      </c>
      <c r="AI56" s="178" t="s">
        <v>32</v>
      </c>
      <c r="AJ56" s="178" t="s">
        <v>38</v>
      </c>
      <c r="AK56" s="178" t="s">
        <v>7</v>
      </c>
      <c r="AL56" s="178" t="s">
        <v>4</v>
      </c>
      <c r="AM56" s="178" t="s">
        <v>32</v>
      </c>
      <c r="AN56" s="178" t="s">
        <v>38</v>
      </c>
      <c r="AO56" s="178" t="s">
        <v>7</v>
      </c>
      <c r="AP56" s="178" t="s">
        <v>4</v>
      </c>
      <c r="AQ56" s="178" t="s">
        <v>32</v>
      </c>
      <c r="AR56" s="178" t="s">
        <v>38</v>
      </c>
      <c r="AS56" s="179" t="s">
        <v>7</v>
      </c>
    </row>
    <row r="57" spans="1:45" s="30" customFormat="1" ht="14.25" customHeight="1" x14ac:dyDescent="0.25">
      <c r="A57" s="24" t="s">
        <v>46</v>
      </c>
      <c r="B57" s="127">
        <v>2</v>
      </c>
      <c r="C57" s="134">
        <v>80.900000000000006</v>
      </c>
      <c r="D57" s="135">
        <v>40.450000000000003</v>
      </c>
      <c r="E57" s="130">
        <f>C57/C61</f>
        <v>4.8279772028764954E-2</v>
      </c>
      <c r="F57" s="14">
        <v>5</v>
      </c>
      <c r="G57" s="8">
        <v>194.9</v>
      </c>
      <c r="H57" s="33">
        <v>97.45</v>
      </c>
      <c r="I57" s="18">
        <f>G57/G61</f>
        <v>7.6424290564760605E-2</v>
      </c>
      <c r="J57" s="131">
        <v>6</v>
      </c>
      <c r="K57" s="8">
        <v>83.5</v>
      </c>
      <c r="L57" s="181">
        <v>32.864494000000001</v>
      </c>
      <c r="M57" s="114">
        <f>K57/K61</f>
        <v>1.6036320826283434E-2</v>
      </c>
      <c r="N57" s="132">
        <v>5</v>
      </c>
      <c r="O57" s="134">
        <v>142.71</v>
      </c>
      <c r="P57" s="134">
        <v>54.467300000000002</v>
      </c>
      <c r="Q57" s="133">
        <f>O57/O61</f>
        <v>0.12710274892171608</v>
      </c>
      <c r="R57" s="25">
        <v>1</v>
      </c>
      <c r="S57" s="8">
        <v>160</v>
      </c>
      <c r="T57" s="33">
        <v>80</v>
      </c>
      <c r="U57" s="18">
        <f>S57/S61</f>
        <v>8.1950357076631189E-2</v>
      </c>
      <c r="V57" s="127"/>
      <c r="W57" s="128"/>
      <c r="X57" s="128"/>
      <c r="Y57" s="133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73">
        <f>AE57/AE61</f>
        <v>0.41135335252982314</v>
      </c>
      <c r="AH57" s="21"/>
      <c r="AI57" s="22"/>
      <c r="AJ57" s="22"/>
      <c r="AK57" s="173"/>
      <c r="AL57" s="149"/>
      <c r="AM57" s="149"/>
      <c r="AN57" s="149"/>
      <c r="AO57" s="149"/>
      <c r="AP57" s="174">
        <f>B57+F57+J57+N57+R57+V57+Z57+AD57+AH57</f>
        <v>21</v>
      </c>
      <c r="AQ57" s="22">
        <f t="shared" ref="AQ57:AR57" si="13">C57+G57+K57+O57+S57+W57+AA57+AE57+AI57</f>
        <v>1162.01</v>
      </c>
      <c r="AR57" s="22">
        <f t="shared" si="13"/>
        <v>555.23179400000004</v>
      </c>
      <c r="AS57" s="173">
        <f>AQ57/AQ61</f>
        <v>6.9536870258558856E-2</v>
      </c>
    </row>
    <row r="58" spans="1:45" s="30" customFormat="1" ht="24" customHeight="1" x14ac:dyDescent="0.25">
      <c r="A58" s="24" t="s">
        <v>47</v>
      </c>
      <c r="B58" s="127">
        <v>16</v>
      </c>
      <c r="C58" s="128">
        <v>949.75</v>
      </c>
      <c r="D58" s="129">
        <v>293.33274999999998</v>
      </c>
      <c r="E58" s="130">
        <f>C58/C61</f>
        <v>0.56679497508429566</v>
      </c>
      <c r="F58" s="14">
        <v>18</v>
      </c>
      <c r="G58" s="8">
        <v>1235.3362999999999</v>
      </c>
      <c r="H58" s="33">
        <v>471.13225399999999</v>
      </c>
      <c r="I58" s="18">
        <f>G58/G61</f>
        <v>0.48440072004307988</v>
      </c>
      <c r="J58" s="131">
        <v>20</v>
      </c>
      <c r="K58" s="128">
        <v>4490.43</v>
      </c>
      <c r="L58" s="128">
        <v>2118.3546510000001</v>
      </c>
      <c r="M58" s="114">
        <f>K58/K61</f>
        <v>0.86239492368823856</v>
      </c>
      <c r="N58" s="132">
        <v>17</v>
      </c>
      <c r="O58" s="128">
        <v>980.08239600000002</v>
      </c>
      <c r="P58" s="128">
        <v>411.14817499999998</v>
      </c>
      <c r="Q58" s="133">
        <f>O58/O61</f>
        <v>0.87289725107828386</v>
      </c>
      <c r="R58" s="25">
        <v>5</v>
      </c>
      <c r="S58" s="8">
        <v>1320</v>
      </c>
      <c r="T58" s="33">
        <v>512.94899499999997</v>
      </c>
      <c r="U58" s="18">
        <f>S58/S61</f>
        <v>0.67609044588220735</v>
      </c>
      <c r="V58" s="127">
        <v>3</v>
      </c>
      <c r="W58" s="128">
        <v>110</v>
      </c>
      <c r="X58" s="128">
        <v>55</v>
      </c>
      <c r="Y58" s="133">
        <f>W58/W61</f>
        <v>1</v>
      </c>
      <c r="Z58" s="25">
        <v>9</v>
      </c>
      <c r="AA58" s="8">
        <v>771.7</v>
      </c>
      <c r="AB58" s="8">
        <v>276.16897</v>
      </c>
      <c r="AC58" s="17">
        <f>AA58/AA61</f>
        <v>0.35534373992724599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7">
        <f>AM58/AM61</f>
        <v>0.79860573199070484</v>
      </c>
      <c r="AP58" s="174">
        <f>B58+F58+J58+N58+R58+V58+Z58+AD58+AH58+AL58</f>
        <v>102</v>
      </c>
      <c r="AQ58" s="8">
        <f>C58+G58+K58+O58+S58+W58+AA58+AE58+AI58+AM58</f>
        <v>11148.291696000002</v>
      </c>
      <c r="AR58" s="8">
        <f>D58+H58+L58+P58+T58+X58+AB58+AF58+AJ58+AN58</f>
        <v>4669.2154350000001</v>
      </c>
      <c r="AS58" s="17">
        <f>AQ58/AQ61</f>
        <v>0.66713480371883305</v>
      </c>
    </row>
    <row r="59" spans="1:45" s="30" customFormat="1" x14ac:dyDescent="0.25">
      <c r="A59" s="24" t="s">
        <v>48</v>
      </c>
      <c r="B59" s="127">
        <v>4</v>
      </c>
      <c r="C59" s="128">
        <v>645</v>
      </c>
      <c r="D59" s="129">
        <v>218.5</v>
      </c>
      <c r="E59" s="130">
        <f>C59/C61</f>
        <v>0.38492525288693935</v>
      </c>
      <c r="F59" s="14">
        <v>2</v>
      </c>
      <c r="G59" s="8">
        <v>1120</v>
      </c>
      <c r="H59" s="33">
        <v>518</v>
      </c>
      <c r="I59" s="18">
        <f>G59/G61</f>
        <v>0.43917498939215943</v>
      </c>
      <c r="J59" s="131">
        <v>4</v>
      </c>
      <c r="K59" s="128">
        <v>633</v>
      </c>
      <c r="L59" s="128">
        <v>277.13959999999997</v>
      </c>
      <c r="M59" s="114">
        <f>K59/K61</f>
        <v>0.12156875548547801</v>
      </c>
      <c r="N59" s="132"/>
      <c r="O59" s="128"/>
      <c r="P59" s="128"/>
      <c r="Q59" s="133"/>
      <c r="R59" s="25">
        <v>1</v>
      </c>
      <c r="S59" s="8">
        <v>472.401499</v>
      </c>
      <c r="T59" s="33">
        <v>108.75493299999999</v>
      </c>
      <c r="U59" s="18">
        <f>S59/S61</f>
        <v>0.24195919704116145</v>
      </c>
      <c r="V59" s="127"/>
      <c r="W59" s="128"/>
      <c r="X59" s="128"/>
      <c r="Y59" s="133"/>
      <c r="Z59" s="25"/>
      <c r="AA59" s="8"/>
      <c r="AB59" s="8"/>
      <c r="AC59" s="17"/>
      <c r="AD59" s="14"/>
      <c r="AE59" s="8"/>
      <c r="AF59" s="8"/>
      <c r="AG59" s="17"/>
      <c r="AH59" s="14"/>
      <c r="AI59" s="8"/>
      <c r="AJ59" s="8"/>
      <c r="AK59" s="17"/>
      <c r="AL59" s="147"/>
      <c r="AM59" s="147"/>
      <c r="AN59" s="147"/>
      <c r="AO59" s="147"/>
      <c r="AP59" s="174">
        <f t="shared" ref="AP59" si="14">B59+F59+J59+N59+R59+V59+Z59+AD59+AH59</f>
        <v>11</v>
      </c>
      <c r="AQ59" s="8">
        <f>C59+G59+K59+O59+S59+W59+AA59+AE59+AI59</f>
        <v>2870.4014990000001</v>
      </c>
      <c r="AR59" s="8">
        <f>D59+H59+L59+P59+T59+X59+AB59+AF59+AJ59</f>
        <v>1122.3945329999999</v>
      </c>
      <c r="AS59" s="17">
        <f>AQ59/AQ61</f>
        <v>0.17177024003746599</v>
      </c>
    </row>
    <row r="60" spans="1:45" s="78" customFormat="1" ht="15.75" thickBot="1" x14ac:dyDescent="0.3">
      <c r="A60" s="81" t="s">
        <v>49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/>
      <c r="S60" s="10"/>
      <c r="T60" s="34"/>
      <c r="U60" s="20"/>
      <c r="V60" s="119"/>
      <c r="W60" s="120"/>
      <c r="X60" s="120"/>
      <c r="Y60" s="121"/>
      <c r="Z60" s="42">
        <v>1</v>
      </c>
      <c r="AA60" s="10">
        <v>1400</v>
      </c>
      <c r="AB60" s="10">
        <v>644.25196979999998</v>
      </c>
      <c r="AC60" s="19">
        <f>AA60/AA61</f>
        <v>0.64465626007275412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8">
        <f>AM60/AM61</f>
        <v>0.20139426800929511</v>
      </c>
      <c r="AP60" s="174">
        <f>B60+F60+J60+N60+R60+V60+Z60+AD60+AH60+AL60</f>
        <v>2</v>
      </c>
      <c r="AQ60" s="8">
        <f>C60+G60+K60+O60+S60+W60+AA60+AE60+AI60+AM60</f>
        <v>1530</v>
      </c>
      <c r="AR60" s="8">
        <f>D60+H60+L60+P60+T60+X60+AB60+AF60+AJ60+AN60</f>
        <v>709.25196979999998</v>
      </c>
      <c r="AS60" s="17"/>
    </row>
    <row r="61" spans="1:45" s="86" customFormat="1" ht="21.75" customHeight="1" thickBot="1" x14ac:dyDescent="0.3">
      <c r="A61" s="85" t="s">
        <v>5</v>
      </c>
      <c r="B61" s="94">
        <f t="shared" ref="B61:N61" si="15">SUM(B57:B60)</f>
        <v>22</v>
      </c>
      <c r="C61" s="94">
        <f t="shared" si="15"/>
        <v>1675.65</v>
      </c>
      <c r="D61" s="103">
        <f t="shared" si="15"/>
        <v>552.28274999999996</v>
      </c>
      <c r="E61" s="104">
        <f t="shared" si="15"/>
        <v>1</v>
      </c>
      <c r="F61" s="61">
        <f t="shared" si="15"/>
        <v>25</v>
      </c>
      <c r="G61" s="63">
        <f t="shared" si="15"/>
        <v>2550.2363</v>
      </c>
      <c r="H61" s="63">
        <f t="shared" si="15"/>
        <v>1086.5822539999999</v>
      </c>
      <c r="I61" s="62">
        <f t="shared" si="15"/>
        <v>1</v>
      </c>
      <c r="J61" s="108">
        <f t="shared" si="15"/>
        <v>30</v>
      </c>
      <c r="K61" s="109">
        <f t="shared" si="15"/>
        <v>5206.93</v>
      </c>
      <c r="L61" s="110">
        <f t="shared" si="15"/>
        <v>2428.358745</v>
      </c>
      <c r="M61" s="56">
        <f t="shared" si="15"/>
        <v>1</v>
      </c>
      <c r="N61" s="113">
        <f t="shared" si="15"/>
        <v>22</v>
      </c>
      <c r="O61" s="112">
        <f>SUM(O57:O59)</f>
        <v>1122.7923960000001</v>
      </c>
      <c r="P61" s="107">
        <f>SUM(P57:P60)</f>
        <v>465.615475</v>
      </c>
      <c r="Q61" s="106">
        <f>SUM(Q57:Q60)</f>
        <v>1</v>
      </c>
      <c r="R61" s="55">
        <f>SUM(R57:R60)</f>
        <v>7</v>
      </c>
      <c r="S61" s="58">
        <f t="shared" ref="S61:U61" si="16">SUM(S57:S60)</f>
        <v>1952.4014990000001</v>
      </c>
      <c r="T61" s="59">
        <f t="shared" si="16"/>
        <v>701.70392799999991</v>
      </c>
      <c r="U61" s="100">
        <f t="shared" si="16"/>
        <v>1</v>
      </c>
      <c r="V61" s="94">
        <f t="shared" ref="V61:AS61" si="17">SUM(V57:V60)</f>
        <v>3</v>
      </c>
      <c r="W61" s="122">
        <f t="shared" si="17"/>
        <v>110</v>
      </c>
      <c r="X61" s="123">
        <f t="shared" si="17"/>
        <v>55</v>
      </c>
      <c r="Y61" s="124">
        <f t="shared" si="17"/>
        <v>1</v>
      </c>
      <c r="Z61" s="55">
        <f t="shared" si="17"/>
        <v>10</v>
      </c>
      <c r="AA61" s="58">
        <f t="shared" si="17"/>
        <v>2171.6999999999998</v>
      </c>
      <c r="AB61" s="58">
        <f t="shared" si="17"/>
        <v>920.42093980000004</v>
      </c>
      <c r="AC61" s="54">
        <f t="shared" si="17"/>
        <v>1</v>
      </c>
      <c r="AD61" s="50">
        <f t="shared" si="17"/>
        <v>11</v>
      </c>
      <c r="AE61" s="58">
        <f t="shared" si="17"/>
        <v>1215.5</v>
      </c>
      <c r="AF61" s="58">
        <f t="shared" si="17"/>
        <v>558.12774000000002</v>
      </c>
      <c r="AG61" s="54">
        <f t="shared" si="17"/>
        <v>1</v>
      </c>
      <c r="AH61" s="50">
        <f>SUM(AH57:AH60)</f>
        <v>1</v>
      </c>
      <c r="AI61" s="58">
        <f t="shared" si="17"/>
        <v>59.993000000000002</v>
      </c>
      <c r="AJ61" s="58">
        <f t="shared" si="17"/>
        <v>29.996500000000001</v>
      </c>
      <c r="AK61" s="54">
        <f t="shared" ref="AK61:AO61" si="18">SUM(AK57:AK60)</f>
        <v>1</v>
      </c>
      <c r="AL61" s="50">
        <f>SUM(AL57:AL60)</f>
        <v>5</v>
      </c>
      <c r="AM61" s="58">
        <f>SUM(AM57:AM60)</f>
        <v>645.5</v>
      </c>
      <c r="AN61" s="58">
        <f t="shared" si="18"/>
        <v>258.00540000000001</v>
      </c>
      <c r="AO61" s="157">
        <f t="shared" si="18"/>
        <v>1</v>
      </c>
      <c r="AP61" s="190">
        <f>SUM(AP57:AP60)</f>
        <v>136</v>
      </c>
      <c r="AQ61" s="58">
        <f>SUM(AQ57:AQ60)</f>
        <v>16710.703195000002</v>
      </c>
      <c r="AR61" s="58">
        <f>SUM(AR57:AR60)</f>
        <v>7056.0937317999997</v>
      </c>
      <c r="AS61" s="54">
        <f t="shared" si="17"/>
        <v>0.90844191401485785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2"/>
      <c r="AR62" s="182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84"/>
      <c r="AR63" s="184"/>
      <c r="AS63" s="2"/>
    </row>
    <row r="64" spans="1:45" x14ac:dyDescent="0.25">
      <c r="AQ64" s="180"/>
      <c r="AR64" s="180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R55:U55"/>
    <mergeCell ref="V55:Y55"/>
    <mergeCell ref="Z55:AC55"/>
    <mergeCell ref="AD55:AG55"/>
    <mergeCell ref="R41:U41"/>
    <mergeCell ref="Z41:AC41"/>
    <mergeCell ref="A54:J54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2020-05-15T04:59:04Z</dcterms:modified>
</cp:coreProperties>
</file>